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400" activeTab="0"/>
  </bookViews>
  <sheets>
    <sheet name="Mannschaft" sheetId="1" r:id="rId1"/>
    <sheet name="Einzel" sheetId="2" r:id="rId2"/>
  </sheets>
  <definedNames>
    <definedName name="_xlnm.Print_Area" localSheetId="1">'Einzel'!$A$1:$K$82</definedName>
    <definedName name="_xlnm.Print_Area" localSheetId="0">'Mannschaft'!$A$1:$J$29</definedName>
  </definedNames>
  <calcPr fullCalcOnLoad="1"/>
</workbook>
</file>

<file path=xl/comments2.xml><?xml version="1.0" encoding="utf-8"?>
<comments xmlns="http://schemas.openxmlformats.org/spreadsheetml/2006/main">
  <authors>
    <author>Alfons</author>
  </authors>
  <commentList>
    <comment ref="A2" authorId="0">
      <text>
        <r>
          <rPr>
            <b/>
            <sz val="8"/>
            <rFont val="Tahoma"/>
            <family val="0"/>
          </rPr>
          <t>Alfons: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<sst xmlns="http://schemas.openxmlformats.org/spreadsheetml/2006/main" count="318" uniqueCount="236">
  <si>
    <t>Platz</t>
  </si>
  <si>
    <t>Verein</t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</si>
  <si>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</si>
  <si>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</si>
  <si>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</si>
  <si>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</si>
  <si>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</si>
  <si>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</si>
  <si>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</si>
  <si>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</si>
  <si>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</si>
  <si>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>13.</t>
  </si>
  <si>
    <t>14.</t>
  </si>
  <si>
    <t>15.</t>
  </si>
  <si>
    <t>SV Birkelbach I</t>
  </si>
  <si>
    <t>SV Benfe I</t>
  </si>
  <si>
    <t>Schütze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</si>
  <si>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</si>
  <si>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</si>
  <si>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</si>
  <si>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</si>
  <si>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</si>
  <si>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7.</t>
  </si>
  <si>
    <t xml:space="preserve"> 9.</t>
  </si>
  <si>
    <t>Benfer, Peter</t>
  </si>
  <si>
    <t>Althaus, Sascha</t>
  </si>
  <si>
    <t>SV Benfe</t>
  </si>
  <si>
    <t>Schaar, Marko</t>
  </si>
  <si>
    <t>SV Birkelbach</t>
  </si>
  <si>
    <t>SV Saalhausen</t>
  </si>
  <si>
    <t>Schürmann, Margret</t>
  </si>
  <si>
    <t>Otto, Frank</t>
  </si>
  <si>
    <t>SSV Feudingen</t>
  </si>
  <si>
    <t>Gesamt</t>
  </si>
  <si>
    <t>Schnitt</t>
  </si>
  <si>
    <t>SV 1911 Salchendorf I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</si>
  <si>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</si>
  <si>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</si>
  <si>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</si>
  <si>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</si>
  <si>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</si>
  <si>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</si>
  <si>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</si>
  <si>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</si>
  <si>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</si>
  <si>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</si>
  <si>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</si>
  <si>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</si>
  <si>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</si>
  <si>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</si>
  <si>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</si>
  <si>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</si>
  <si>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</si>
  <si>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</si>
  <si>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</si>
  <si>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</si>
  <si>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</si>
  <si>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</si>
  <si>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</si>
  <si>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</si>
  <si>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</si>
  <si>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</si>
  <si>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</si>
  <si>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</si>
  <si>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</si>
  <si>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</si>
  <si>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</si>
  <si>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</si>
  <si>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</si>
  <si>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</si>
  <si>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</si>
  <si>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</si>
  <si>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</si>
  <si>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</si>
  <si>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</si>
  <si>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</si>
  <si>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</si>
  <si>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20.</t>
  </si>
  <si>
    <t>SSV Feudingen I</t>
  </si>
  <si>
    <t xml:space="preserve"> 8.</t>
  </si>
  <si>
    <t>SV Brauersdorf</t>
  </si>
  <si>
    <t>SV Brauersdorf I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</si>
  <si>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</si>
  <si>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</si>
  <si>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</si>
  <si>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</si>
  <si>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</si>
  <si>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>SV Weidenau</t>
  </si>
  <si>
    <t>Amstutz, Peter</t>
  </si>
  <si>
    <t>SV Salchendorf</t>
  </si>
  <si>
    <t>Kossinski, Jaroslaw</t>
  </si>
  <si>
    <t xml:space="preserve"> 57.</t>
  </si>
  <si>
    <t xml:space="preserve"> 58.</t>
  </si>
  <si>
    <t xml:space="preserve">SV Saalhausen </t>
  </si>
  <si>
    <t>16.</t>
  </si>
  <si>
    <t>Schürmann, Markus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</si>
  <si>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</si>
  <si>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</si>
  <si>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</si>
  <si>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</si>
  <si>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</si>
  <si>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</si>
  <si>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</si>
  <si>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 </t>
  </si>
  <si>
    <t xml:space="preserve"> 67.</t>
  </si>
  <si>
    <t xml:space="preserve"> 68.</t>
  </si>
  <si>
    <t xml:space="preserve"> 69.</t>
  </si>
  <si>
    <t xml:space="preserve"> 71.</t>
  </si>
  <si>
    <t>Böhl, Günter</t>
  </si>
  <si>
    <t xml:space="preserve"> 6. </t>
  </si>
  <si>
    <t>Jurisch, Detlef</t>
  </si>
  <si>
    <t>17.</t>
  </si>
  <si>
    <t>SV Altenseelbach</t>
  </si>
  <si>
    <t>18.</t>
  </si>
  <si>
    <t>Stein, Dieter</t>
  </si>
  <si>
    <t>Flick, Jochen</t>
  </si>
  <si>
    <t xml:space="preserve"> 72.</t>
  </si>
  <si>
    <t>Reimer, Konstantin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</si>
  <si>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</si>
  <si>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</si>
  <si>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</si>
  <si>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</si>
  <si>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</si>
  <si>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</si>
  <si>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</si>
  <si>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 </t>
  </si>
  <si>
    <t xml:space="preserve">  9.</t>
  </si>
  <si>
    <t>SV Fischelbach I</t>
  </si>
  <si>
    <t>Jung, Stefan</t>
  </si>
  <si>
    <t>Reuter, Martin</t>
  </si>
  <si>
    <t>Bräuer, Markus</t>
  </si>
  <si>
    <t>SV Olpe</t>
  </si>
  <si>
    <t>Nalepa, Peter</t>
  </si>
  <si>
    <t>19.</t>
  </si>
  <si>
    <t xml:space="preserve">Zollitsch, Oliver </t>
  </si>
  <si>
    <t>Rostek, Roman</t>
  </si>
  <si>
    <t>Schneider, Florian</t>
  </si>
  <si>
    <t>SSV Wingeshausen</t>
  </si>
  <si>
    <t>Dreisbach, Volker</t>
  </si>
  <si>
    <t>Erbau, Hans</t>
  </si>
  <si>
    <t>Knickmann, Lars</t>
  </si>
  <si>
    <t>20.</t>
  </si>
  <si>
    <t>SSV Röllecken</t>
  </si>
  <si>
    <t>SSG Müsse</t>
  </si>
  <si>
    <t>Pritzel, Christian</t>
  </si>
  <si>
    <t>Grebe, Jörg</t>
  </si>
  <si>
    <t>Schade, Rolf</t>
  </si>
  <si>
    <t>Stuff, Markus</t>
  </si>
  <si>
    <t>Stuff, Gerhard</t>
  </si>
  <si>
    <t>Bender, Jessica</t>
  </si>
  <si>
    <t>Burghardt, Detlef</t>
  </si>
  <si>
    <t xml:space="preserve"> </t>
  </si>
  <si>
    <t>SV Meiswinkel I</t>
  </si>
  <si>
    <t>KSuB Krombach I</t>
  </si>
  <si>
    <t>SV Tell Birkefehl I</t>
  </si>
  <si>
    <t>SV Weidenau I</t>
  </si>
  <si>
    <t>SV Tell Birkefehl</t>
  </si>
  <si>
    <t xml:space="preserve">Dellori, Doris </t>
  </si>
  <si>
    <t>Dellori, Reiner</t>
  </si>
  <si>
    <t>Frank, Thimm</t>
  </si>
  <si>
    <t>Schmidt, Sebastian</t>
  </si>
  <si>
    <t>Lindner, Ernst</t>
  </si>
  <si>
    <t>KSuB Krombach</t>
  </si>
  <si>
    <t>Becker, Rolf</t>
  </si>
  <si>
    <t>Nöh, Thomas</t>
  </si>
  <si>
    <t>Strehlau, Daniel</t>
  </si>
  <si>
    <t xml:space="preserve">Rösler, Christian </t>
  </si>
  <si>
    <t xml:space="preserve"> 73.</t>
  </si>
  <si>
    <t>Amos, Heinrich</t>
  </si>
  <si>
    <t>Hicking, Verena</t>
  </si>
  <si>
    <t xml:space="preserve"> 78.</t>
  </si>
  <si>
    <t>Schlosser, Burghardt</t>
  </si>
  <si>
    <t>Hamers, Stefan</t>
  </si>
  <si>
    <t>Koler, Jürgen</t>
  </si>
  <si>
    <t>SV Meiswinkel II</t>
  </si>
  <si>
    <t>Berger, Nadine</t>
  </si>
  <si>
    <t>Berger, Marco</t>
  </si>
  <si>
    <t>Bode, Christian</t>
  </si>
  <si>
    <t>Schmutzler, Timo</t>
  </si>
  <si>
    <t>Lübbe, Oliver</t>
  </si>
  <si>
    <t>SV Fischelbach II</t>
  </si>
  <si>
    <t>Weiß, Dirk</t>
  </si>
  <si>
    <t>Martin, Katharina</t>
  </si>
  <si>
    <t>Stremmel, Andreas</t>
  </si>
  <si>
    <t xml:space="preserve"> 70.</t>
  </si>
  <si>
    <t xml:space="preserve"> 74.</t>
  </si>
  <si>
    <t>Menn, Wolfgang</t>
  </si>
  <si>
    <t>Latt, Eric</t>
  </si>
  <si>
    <t>Hillnhütter, Ronja</t>
  </si>
  <si>
    <t>Stöcker, Marc</t>
  </si>
  <si>
    <t>Becker, Lukas</t>
  </si>
  <si>
    <t>Treude, Torsten</t>
  </si>
  <si>
    <t>Schrader, Andre</t>
  </si>
  <si>
    <t>Schulz, Christiane</t>
  </si>
  <si>
    <t>SG Bad Berleburg</t>
  </si>
  <si>
    <t>Schäfer, Carsten</t>
  </si>
  <si>
    <t>Scheffel, Heinrich</t>
  </si>
  <si>
    <t>Hildebrandt, Michel</t>
  </si>
  <si>
    <t>SV Netphen</t>
  </si>
  <si>
    <t>SSG Bermershausen</t>
  </si>
  <si>
    <t>21.</t>
  </si>
  <si>
    <t>Wörster, David</t>
  </si>
  <si>
    <t>SV Salchendorf I</t>
  </si>
  <si>
    <t>Merkelbach, Hannah</t>
  </si>
  <si>
    <t>75.</t>
  </si>
  <si>
    <t>Schmidt, Volker</t>
  </si>
  <si>
    <t>SV Netpen</t>
  </si>
  <si>
    <t>Zöller, Markus</t>
  </si>
  <si>
    <t>Zöller, Caroline</t>
  </si>
  <si>
    <t>Reuter, Jörn</t>
  </si>
  <si>
    <t xml:space="preserve">SV Fischelbach </t>
  </si>
  <si>
    <t>Bösken, Holger</t>
  </si>
  <si>
    <t>Otten, Henrik Jan</t>
  </si>
  <si>
    <t>Wickel, Karsten</t>
  </si>
  <si>
    <t>Steinhanses, Andre</t>
  </si>
  <si>
    <t>Israel, Matthias</t>
  </si>
  <si>
    <t>76.</t>
  </si>
  <si>
    <t>77.</t>
  </si>
  <si>
    <t>Rosenthal, Dennis</t>
  </si>
  <si>
    <t>Dellori, Michael</t>
  </si>
  <si>
    <t>Althaus, Daniel</t>
  </si>
  <si>
    <t>Koch, Holger</t>
  </si>
  <si>
    <t>78.</t>
  </si>
  <si>
    <t>Luftpistole  - Schützenklasse  - Mannschaftswertung  (2. Wettkampf, Termin 15.11.2010)</t>
  </si>
  <si>
    <t>Achenbach, Daniel</t>
  </si>
  <si>
    <t>79.</t>
  </si>
  <si>
    <t>Micka, Daniel</t>
  </si>
  <si>
    <t>80.</t>
  </si>
  <si>
    <t>SV Fischelbach</t>
  </si>
  <si>
    <t>81.</t>
  </si>
  <si>
    <t>Dreisbach, Udo</t>
  </si>
  <si>
    <r>
      <t xml:space="preserve">Einzelwertung 2. RW Lupi Bezirk Westfalen Süd 2010/2011 </t>
    </r>
    <r>
      <rPr>
        <b/>
        <sz val="11"/>
        <rFont val="Times New Roman"/>
        <family val="1"/>
      </rPr>
      <t>(Stand: 15.11.2010)</t>
    </r>
  </si>
  <si>
    <t>Wied, Marco</t>
  </si>
  <si>
    <t>Göbel, Christopher</t>
  </si>
  <si>
    <t>83.</t>
  </si>
  <si>
    <t>82.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</si>
</sst>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10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 topLeftCell="A1">
      <selection activeCell="G25" sqref="G25"/>
    </sheetView>
  </sheetViews>
  <sheetFormatPr defaultColWidth="11.00390625" defaultRowHeight="15.75"/>
  <cols>
    <col min="1" max="1" width="5.25390625" style="0" customWidth="1"/>
    <col min="2" max="2" width="24.50390625" style="0" customWidth="1"/>
    <col min="3" max="5" width="5.50390625" style="5" bestFit="1" customWidth="1"/>
    <col min="6" max="7" width="4.875" style="5" bestFit="1" customWidth="1"/>
    <col min="8" max="8" width="6.375" style="5" customWidth="1"/>
    <col min="9" max="9" width="8.625" style="5" customWidth="1"/>
    <col min="10" max="10" width="9.625" style="5" customWidth="1"/>
  </cols>
  <sheetData>
    <row r="1" spans="1:10" ht="22.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9" t="s">
        <v>223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4"/>
      <c r="B3" s="4"/>
      <c r="C3" s="4"/>
      <c r="D3" s="4"/>
      <c r="E3" s="4"/>
      <c r="F3" s="4"/>
      <c r="G3" s="4"/>
      <c r="H3" s="4"/>
      <c r="I3" s="4"/>
      <c r="J3" s="4"/>
    </row>
    <row r="5" spans="1:13" s="3" customFormat="1" ht="15.75">
      <c r="A5" t="s">
        <v>0</v>
      </c>
      <c r="B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33</v>
      </c>
      <c r="J5" s="5" t="s">
        <v>34</v>
      </c>
      <c r="K5" s="2"/>
      <c r="L5" s="2"/>
      <c r="M5" s="2"/>
    </row>
    <row r="6" spans="1:10" ht="15.75">
      <c r="A6" t="s">
        <v>118</v>
      </c>
      <c r="B6" t="s">
        <v>112</v>
      </c>
      <c r="C6" s="5">
        <v>1113</v>
      </c>
      <c r="D6" s="5">
        <v>1117</v>
      </c>
      <c r="I6" s="5">
        <f>1113+1117</f>
        <v>2230</v>
      </c>
      <c r="J6" s="5">
        <f aca="true" t="shared" si="0" ref="J6:J26">AVERAGE(C6:H6)</f>
        <v>1115</v>
      </c>
    </row>
    <row r="7" spans="1:10" ht="15.75">
      <c r="A7" t="s">
        <v>119</v>
      </c>
      <c r="B7" t="s">
        <v>143</v>
      </c>
      <c r="C7" s="5">
        <v>1102</v>
      </c>
      <c r="D7" s="5">
        <v>1099</v>
      </c>
      <c r="I7" s="5">
        <f>1102+1099</f>
        <v>2201</v>
      </c>
      <c r="J7" s="5">
        <f t="shared" si="0"/>
        <v>1100.5</v>
      </c>
    </row>
    <row r="8" spans="1:10" ht="15.75">
      <c r="A8" t="s">
        <v>120</v>
      </c>
      <c r="B8" t="s">
        <v>155</v>
      </c>
      <c r="C8" s="5">
        <v>1075</v>
      </c>
      <c r="D8" s="5">
        <v>1097</v>
      </c>
      <c r="I8" s="5">
        <f>1075+1075</f>
        <v>2150</v>
      </c>
      <c r="J8" s="5">
        <f t="shared" si="0"/>
        <v>1086</v>
      </c>
    </row>
    <row r="9" spans="1:10" ht="15.75">
      <c r="A9" t="s">
        <v>121</v>
      </c>
      <c r="B9" t="s">
        <v>14</v>
      </c>
      <c r="C9" s="5">
        <v>1082</v>
      </c>
      <c r="D9" s="5">
        <v>1065</v>
      </c>
      <c r="I9" s="5">
        <f>1082+1065</f>
        <v>2147</v>
      </c>
      <c r="J9" s="5">
        <f t="shared" si="0"/>
        <v>1073.5</v>
      </c>
    </row>
    <row r="10" spans="1:10" ht="15.75">
      <c r="A10" t="s">
        <v>122</v>
      </c>
      <c r="B10" t="s">
        <v>152</v>
      </c>
      <c r="C10" s="5">
        <v>1072</v>
      </c>
      <c r="D10" s="5">
        <v>1070</v>
      </c>
      <c r="I10" s="5">
        <f>1072+1070</f>
        <v>2142</v>
      </c>
      <c r="J10" s="5">
        <f t="shared" si="0"/>
        <v>1071</v>
      </c>
    </row>
    <row r="11" spans="1:10" ht="15.75">
      <c r="A11" t="s">
        <v>123</v>
      </c>
      <c r="B11" t="s">
        <v>154</v>
      </c>
      <c r="C11" s="5">
        <v>1075</v>
      </c>
      <c r="D11" s="5">
        <v>1051</v>
      </c>
      <c r="I11" s="5">
        <f>1075+1051</f>
        <v>2126</v>
      </c>
      <c r="J11" s="5">
        <f t="shared" si="0"/>
        <v>1063</v>
      </c>
    </row>
    <row r="12" spans="1:10" ht="15.75">
      <c r="A12" t="s">
        <v>124</v>
      </c>
      <c r="B12" t="s">
        <v>131</v>
      </c>
      <c r="C12" s="5">
        <v>1072</v>
      </c>
      <c r="D12" s="5">
        <v>1042</v>
      </c>
      <c r="I12" s="5">
        <f>1072+1042</f>
        <v>2114</v>
      </c>
      <c r="J12" s="5">
        <f t="shared" si="0"/>
        <v>1057</v>
      </c>
    </row>
    <row r="13" spans="1:10" ht="15.75">
      <c r="A13" t="s">
        <v>125</v>
      </c>
      <c r="B13" t="s">
        <v>153</v>
      </c>
      <c r="C13" s="5">
        <v>1052</v>
      </c>
      <c r="D13" s="5">
        <v>1060</v>
      </c>
      <c r="I13" s="5">
        <f>1052+1060</f>
        <v>2112</v>
      </c>
      <c r="J13" s="5">
        <f t="shared" si="0"/>
        <v>1056</v>
      </c>
    </row>
    <row r="14" spans="1:10" ht="15.75">
      <c r="A14" t="s">
        <v>126</v>
      </c>
      <c r="B14" t="s">
        <v>81</v>
      </c>
      <c r="C14" s="5">
        <v>1035</v>
      </c>
      <c r="D14" s="5">
        <v>1076</v>
      </c>
      <c r="I14" s="5">
        <f>1035+1076</f>
        <v>2111</v>
      </c>
      <c r="J14" s="5">
        <f t="shared" si="0"/>
        <v>1055.5</v>
      </c>
    </row>
    <row r="15" spans="1:10" ht="15.75">
      <c r="A15" t="s">
        <v>8</v>
      </c>
      <c r="B15" t="s">
        <v>15</v>
      </c>
      <c r="C15" s="5">
        <v>1032</v>
      </c>
      <c r="D15" s="5">
        <v>1073</v>
      </c>
      <c r="I15" s="5">
        <f>1032+1073</f>
        <v>2105</v>
      </c>
      <c r="J15" s="5">
        <f t="shared" si="0"/>
        <v>1052.5</v>
      </c>
    </row>
    <row r="16" spans="1:10" ht="15.75">
      <c r="A16" t="s">
        <v>9</v>
      </c>
      <c r="B16" t="s">
        <v>194</v>
      </c>
      <c r="C16" s="5">
        <v>1045</v>
      </c>
      <c r="D16" s="5">
        <v>1049</v>
      </c>
      <c r="I16" s="5">
        <f>1045+1049</f>
        <v>2094</v>
      </c>
      <c r="J16" s="5">
        <f t="shared" si="0"/>
        <v>1047</v>
      </c>
    </row>
    <row r="17" spans="1:10" ht="15.75">
      <c r="A17" t="s">
        <v>10</v>
      </c>
      <c r="B17" t="s">
        <v>78</v>
      </c>
      <c r="C17" s="5">
        <v>1047</v>
      </c>
      <c r="D17" s="5">
        <v>1046</v>
      </c>
      <c r="I17" s="5">
        <f>1047+1046</f>
        <v>2093</v>
      </c>
      <c r="J17" s="5">
        <f t="shared" si="0"/>
        <v>1046.5</v>
      </c>
    </row>
    <row r="18" spans="1:10" ht="15.75">
      <c r="A18" t="s">
        <v>11</v>
      </c>
      <c r="B18" t="s">
        <v>174</v>
      </c>
      <c r="C18" s="5">
        <v>1047</v>
      </c>
      <c r="D18" s="5">
        <v>1034</v>
      </c>
      <c r="I18" s="5">
        <f>1047+1034</f>
        <v>2081</v>
      </c>
      <c r="J18" s="5">
        <f t="shared" si="0"/>
        <v>1040.5</v>
      </c>
    </row>
    <row r="19" spans="1:10" ht="15.75">
      <c r="A19" t="s">
        <v>12</v>
      </c>
      <c r="B19" t="s">
        <v>35</v>
      </c>
      <c r="C19" s="5">
        <v>1039</v>
      </c>
      <c r="D19" s="5">
        <v>1033</v>
      </c>
      <c r="I19" s="5">
        <f>1039+1033</f>
        <v>2072</v>
      </c>
      <c r="J19" s="5">
        <f t="shared" si="0"/>
        <v>1036</v>
      </c>
    </row>
    <row r="20" spans="1:10" ht="15.75">
      <c r="A20" t="s">
        <v>13</v>
      </c>
      <c r="B20" t="s">
        <v>93</v>
      </c>
      <c r="C20" s="5">
        <v>1031</v>
      </c>
      <c r="D20" s="5">
        <v>1032</v>
      </c>
      <c r="I20" s="5">
        <f>1031+1032</f>
        <v>2063</v>
      </c>
      <c r="J20" s="5">
        <f t="shared" si="0"/>
        <v>1031.5</v>
      </c>
    </row>
    <row r="21" spans="1:10" ht="15.75">
      <c r="A21" t="s">
        <v>94</v>
      </c>
      <c r="B21" t="s">
        <v>137</v>
      </c>
      <c r="C21" s="5">
        <v>1030</v>
      </c>
      <c r="D21" s="5">
        <v>1030</v>
      </c>
      <c r="I21" s="5">
        <f>1030+1030</f>
        <v>2060</v>
      </c>
      <c r="J21" s="5">
        <f t="shared" si="0"/>
        <v>1030</v>
      </c>
    </row>
    <row r="22" spans="1:10" ht="15.75">
      <c r="A22" t="s">
        <v>111</v>
      </c>
      <c r="B22" t="s">
        <v>142</v>
      </c>
      <c r="C22" s="5">
        <v>993</v>
      </c>
      <c r="D22" s="5">
        <v>1051</v>
      </c>
      <c r="I22" s="5">
        <f>993+1051</f>
        <v>2044</v>
      </c>
      <c r="J22" s="5">
        <f t="shared" si="0"/>
        <v>1022</v>
      </c>
    </row>
    <row r="23" spans="1:10" ht="15.75">
      <c r="A23" t="s">
        <v>113</v>
      </c>
      <c r="B23" t="s">
        <v>198</v>
      </c>
      <c r="C23" s="5">
        <v>1014</v>
      </c>
      <c r="D23" s="5">
        <v>1029</v>
      </c>
      <c r="I23" s="5">
        <f>1014+1029</f>
        <v>2043</v>
      </c>
      <c r="J23" s="5">
        <f t="shared" si="0"/>
        <v>1021.5</v>
      </c>
    </row>
    <row r="24" spans="1:10" ht="15.75">
      <c r="A24" t="s">
        <v>133</v>
      </c>
      <c r="B24" t="s">
        <v>127</v>
      </c>
      <c r="C24" s="5">
        <v>1015</v>
      </c>
      <c r="D24" s="5">
        <v>1020</v>
      </c>
      <c r="I24" s="5">
        <f>1015+1020</f>
        <v>2035</v>
      </c>
      <c r="J24" s="5">
        <f t="shared" si="0"/>
        <v>1017.5</v>
      </c>
    </row>
    <row r="25" spans="1:10" ht="15.75">
      <c r="A25" t="s">
        <v>141</v>
      </c>
      <c r="B25" t="s">
        <v>199</v>
      </c>
      <c r="C25" s="5">
        <v>1023</v>
      </c>
      <c r="D25" s="5">
        <v>1010</v>
      </c>
      <c r="I25" s="5">
        <f>1023+1010</f>
        <v>2033</v>
      </c>
      <c r="J25" s="5">
        <f t="shared" si="0"/>
        <v>1016.5</v>
      </c>
    </row>
    <row r="26" spans="1:10" ht="15.75">
      <c r="A26" t="s">
        <v>200</v>
      </c>
      <c r="B26" t="s">
        <v>180</v>
      </c>
      <c r="C26" s="5">
        <v>1011</v>
      </c>
      <c r="D26" s="5">
        <v>1022</v>
      </c>
      <c r="I26" s="5">
        <f>1011+1022</f>
        <v>2033</v>
      </c>
      <c r="J26" s="5">
        <f t="shared" si="0"/>
        <v>1016.5</v>
      </c>
    </row>
  </sheetData>
  <mergeCells count="2">
    <mergeCell ref="A1:J1"/>
    <mergeCell ref="A2:J2"/>
  </mergeCells>
  <printOptions/>
  <pageMargins left="0.99" right="0.54" top="3.68" bottom="0.67" header="0.49" footer="0.4921259845"/>
  <pageSetup fitToHeight="1" fitToWidth="1" horizontalDpi="300" verticalDpi="300" orientation="portrait" paperSize="9" r:id="rId1"/>
  <headerFooter alignWithMargins="0">
    <oddFooter>&amp;LRWL Lupi&amp;CAlfons Herbst Tel. 02751/51980 E-Mail: alfons.herbst@t-online.de&amp;R26.10.2010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workbookViewId="0" topLeftCell="A1">
      <selection activeCell="G20" sqref="G20"/>
    </sheetView>
  </sheetViews>
  <sheetFormatPr defaultColWidth="11.00390625" defaultRowHeight="15.75"/>
  <cols>
    <col min="1" max="1" width="5.75390625" style="0" customWidth="1"/>
    <col min="2" max="2" width="22.125" style="0" customWidth="1"/>
    <col min="3" max="3" width="19.25390625" style="0" customWidth="1"/>
    <col min="4" max="4" width="7.50390625" style="0" customWidth="1"/>
    <col min="5" max="5" width="6.875" style="0" customWidth="1"/>
    <col min="6" max="7" width="6.75390625" style="0" customWidth="1"/>
    <col min="8" max="8" width="7.00390625" style="0" customWidth="1"/>
    <col min="9" max="9" width="6.375" style="0" customWidth="1"/>
    <col min="10" max="10" width="10.00390625" style="0" customWidth="1"/>
    <col min="11" max="11" width="7.375" style="0" customWidth="1"/>
  </cols>
  <sheetData>
    <row r="1" spans="1:11" s="1" customFormat="1" ht="18.75">
      <c r="A1" s="10" t="s">
        <v>231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5.75">
      <c r="A2" s="9" t="s">
        <v>151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5.75">
      <c r="A4" s="1" t="s">
        <v>0</v>
      </c>
      <c r="B4" s="1" t="s">
        <v>16</v>
      </c>
      <c r="C4" s="1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1" t="s">
        <v>33</v>
      </c>
      <c r="K4" s="1" t="s">
        <v>34</v>
      </c>
    </row>
    <row r="5" spans="1:11" ht="15.75">
      <c r="A5" t="s">
        <v>17</v>
      </c>
      <c r="B5" t="s">
        <v>115</v>
      </c>
      <c r="C5" t="s">
        <v>112</v>
      </c>
      <c r="D5">
        <v>379</v>
      </c>
      <c r="E5" s="7">
        <v>372</v>
      </c>
      <c r="G5" s="7"/>
      <c r="H5" s="7"/>
      <c r="I5" s="7"/>
      <c r="J5">
        <f aca="true" t="shared" si="0" ref="J5:J36">SUM(D5:I5)</f>
        <v>751</v>
      </c>
      <c r="K5">
        <f aca="true" t="shared" si="1" ref="K5:K72">AVERAGE(D5:I5)</f>
        <v>375.5</v>
      </c>
    </row>
    <row r="6" spans="1:11" ht="15.75">
      <c r="A6" t="s">
        <v>18</v>
      </c>
      <c r="B6" t="s">
        <v>88</v>
      </c>
      <c r="C6" t="s">
        <v>87</v>
      </c>
      <c r="D6">
        <v>366</v>
      </c>
      <c r="E6" s="7">
        <v>381</v>
      </c>
      <c r="F6" s="7"/>
      <c r="G6" s="7"/>
      <c r="H6" s="7"/>
      <c r="I6" s="7"/>
      <c r="J6">
        <f t="shared" si="0"/>
        <v>747</v>
      </c>
      <c r="K6">
        <f t="shared" si="1"/>
        <v>373.5</v>
      </c>
    </row>
    <row r="7" spans="1:11" ht="15.75">
      <c r="A7" t="s">
        <v>19</v>
      </c>
      <c r="B7" s="6" t="s">
        <v>191</v>
      </c>
      <c r="C7" s="6" t="s">
        <v>143</v>
      </c>
      <c r="D7" s="7">
        <v>374</v>
      </c>
      <c r="E7" s="7">
        <v>372</v>
      </c>
      <c r="F7" s="7"/>
      <c r="G7" s="7"/>
      <c r="H7" s="7"/>
      <c r="I7" s="7"/>
      <c r="J7">
        <f t="shared" si="0"/>
        <v>746</v>
      </c>
      <c r="K7">
        <f t="shared" si="1"/>
        <v>373</v>
      </c>
    </row>
    <row r="8" spans="1:11" ht="15.75">
      <c r="A8" t="s">
        <v>20</v>
      </c>
      <c r="B8" t="s">
        <v>134</v>
      </c>
      <c r="C8" t="s">
        <v>112</v>
      </c>
      <c r="D8">
        <v>373</v>
      </c>
      <c r="E8" s="7">
        <v>373</v>
      </c>
      <c r="F8" s="7"/>
      <c r="G8" s="7"/>
      <c r="H8" s="7"/>
      <c r="I8" s="7"/>
      <c r="J8">
        <f t="shared" si="0"/>
        <v>746</v>
      </c>
      <c r="K8">
        <f t="shared" si="1"/>
        <v>373</v>
      </c>
    </row>
    <row r="9" spans="1:11" ht="15.75">
      <c r="A9" t="s">
        <v>21</v>
      </c>
      <c r="B9" t="s">
        <v>165</v>
      </c>
      <c r="C9" t="s">
        <v>152</v>
      </c>
      <c r="D9">
        <v>373</v>
      </c>
      <c r="E9" s="7">
        <v>363</v>
      </c>
      <c r="F9" s="7"/>
      <c r="G9" s="7"/>
      <c r="H9" s="7"/>
      <c r="I9" s="7"/>
      <c r="J9">
        <f t="shared" si="0"/>
        <v>736</v>
      </c>
      <c r="K9">
        <f t="shared" si="1"/>
        <v>368</v>
      </c>
    </row>
    <row r="10" spans="1:11" ht="15.75">
      <c r="A10" t="s">
        <v>109</v>
      </c>
      <c r="B10" t="s">
        <v>114</v>
      </c>
      <c r="C10" t="s">
        <v>112</v>
      </c>
      <c r="D10">
        <v>361</v>
      </c>
      <c r="E10">
        <v>372</v>
      </c>
      <c r="G10" s="7"/>
      <c r="H10" s="7"/>
      <c r="I10" s="7"/>
      <c r="J10">
        <f t="shared" si="0"/>
        <v>733</v>
      </c>
      <c r="K10">
        <f t="shared" si="1"/>
        <v>366.5</v>
      </c>
    </row>
    <row r="11" spans="1:11" ht="15.75">
      <c r="A11" t="s">
        <v>22</v>
      </c>
      <c r="B11" t="s">
        <v>24</v>
      </c>
      <c r="C11" t="s">
        <v>26</v>
      </c>
      <c r="D11">
        <v>361</v>
      </c>
      <c r="E11" s="7">
        <v>368</v>
      </c>
      <c r="F11" s="7"/>
      <c r="G11" s="7"/>
      <c r="H11" s="7"/>
      <c r="I11" s="7"/>
      <c r="J11" s="6">
        <f t="shared" si="0"/>
        <v>729</v>
      </c>
      <c r="K11">
        <f t="shared" si="1"/>
        <v>364.5</v>
      </c>
    </row>
    <row r="12" spans="1:11" ht="15.75">
      <c r="A12" t="s">
        <v>79</v>
      </c>
      <c r="B12" s="7" t="s">
        <v>159</v>
      </c>
      <c r="C12" s="7" t="s">
        <v>143</v>
      </c>
      <c r="D12" s="7">
        <v>365</v>
      </c>
      <c r="E12" s="7">
        <v>363</v>
      </c>
      <c r="F12" s="7"/>
      <c r="G12" s="7"/>
      <c r="H12" s="7"/>
      <c r="I12" s="7"/>
      <c r="J12">
        <f t="shared" si="0"/>
        <v>728</v>
      </c>
      <c r="K12">
        <f t="shared" si="1"/>
        <v>364</v>
      </c>
    </row>
    <row r="13" spans="1:11" ht="15.75">
      <c r="A13" t="s">
        <v>23</v>
      </c>
      <c r="B13" t="s">
        <v>144</v>
      </c>
      <c r="C13" t="s">
        <v>143</v>
      </c>
      <c r="D13">
        <v>363</v>
      </c>
      <c r="E13">
        <v>364</v>
      </c>
      <c r="G13" s="7"/>
      <c r="H13" s="7"/>
      <c r="I13" s="7"/>
      <c r="J13">
        <f t="shared" si="0"/>
        <v>727</v>
      </c>
      <c r="K13">
        <f t="shared" si="1"/>
        <v>363.5</v>
      </c>
    </row>
    <row r="14" spans="1:11" ht="15.75">
      <c r="A14" t="s">
        <v>36</v>
      </c>
      <c r="B14" t="s">
        <v>130</v>
      </c>
      <c r="C14" t="s">
        <v>127</v>
      </c>
      <c r="D14" s="7">
        <v>368</v>
      </c>
      <c r="E14" s="7">
        <v>358</v>
      </c>
      <c r="F14" s="7"/>
      <c r="G14" s="7"/>
      <c r="H14" s="7"/>
      <c r="I14" s="7"/>
      <c r="J14">
        <f t="shared" si="0"/>
        <v>726</v>
      </c>
      <c r="K14">
        <f t="shared" si="1"/>
        <v>363</v>
      </c>
    </row>
    <row r="15" spans="1:11" ht="15.75">
      <c r="A15" t="s">
        <v>37</v>
      </c>
      <c r="B15" t="s">
        <v>196</v>
      </c>
      <c r="C15" t="s">
        <v>194</v>
      </c>
      <c r="D15" s="7">
        <v>365</v>
      </c>
      <c r="E15" s="7">
        <v>360</v>
      </c>
      <c r="F15" s="7"/>
      <c r="G15" s="7"/>
      <c r="H15" s="7"/>
      <c r="I15" s="7"/>
      <c r="J15">
        <f t="shared" si="0"/>
        <v>725</v>
      </c>
      <c r="K15">
        <f t="shared" si="1"/>
        <v>362.5</v>
      </c>
    </row>
    <row r="16" spans="1:11" ht="15.75">
      <c r="A16" t="s">
        <v>38</v>
      </c>
      <c r="B16" t="s">
        <v>95</v>
      </c>
      <c r="C16" t="s">
        <v>28</v>
      </c>
      <c r="D16">
        <v>368</v>
      </c>
      <c r="E16" s="7">
        <v>357</v>
      </c>
      <c r="F16" s="7"/>
      <c r="G16" s="7"/>
      <c r="H16" s="7"/>
      <c r="I16" s="7"/>
      <c r="J16">
        <f t="shared" si="0"/>
        <v>725</v>
      </c>
      <c r="K16">
        <f t="shared" si="1"/>
        <v>362.5</v>
      </c>
    </row>
    <row r="17" spans="1:11" ht="15.75">
      <c r="A17" t="s">
        <v>39</v>
      </c>
      <c r="B17" t="s">
        <v>27</v>
      </c>
      <c r="C17" t="s">
        <v>28</v>
      </c>
      <c r="D17">
        <v>366</v>
      </c>
      <c r="E17" s="7">
        <v>359</v>
      </c>
      <c r="F17" s="7"/>
      <c r="G17" s="7"/>
      <c r="H17" s="7"/>
      <c r="I17" s="7"/>
      <c r="J17">
        <f t="shared" si="0"/>
        <v>725</v>
      </c>
      <c r="K17">
        <f t="shared" si="1"/>
        <v>362.5</v>
      </c>
    </row>
    <row r="18" spans="1:11" ht="15.75">
      <c r="A18" t="s">
        <v>40</v>
      </c>
      <c r="B18" t="s">
        <v>138</v>
      </c>
      <c r="C18" t="s">
        <v>137</v>
      </c>
      <c r="D18">
        <v>362</v>
      </c>
      <c r="E18" s="7">
        <v>359</v>
      </c>
      <c r="G18" s="7"/>
      <c r="H18" s="7"/>
      <c r="I18" s="7"/>
      <c r="J18" s="7">
        <f t="shared" si="0"/>
        <v>721</v>
      </c>
      <c r="K18">
        <f t="shared" si="1"/>
        <v>360.5</v>
      </c>
    </row>
    <row r="19" spans="1:11" ht="15.75">
      <c r="A19" t="s">
        <v>41</v>
      </c>
      <c r="B19" t="s">
        <v>171</v>
      </c>
      <c r="C19" t="s">
        <v>143</v>
      </c>
      <c r="D19">
        <v>366</v>
      </c>
      <c r="E19">
        <v>354</v>
      </c>
      <c r="G19" s="7"/>
      <c r="H19" s="7"/>
      <c r="I19" s="7"/>
      <c r="J19">
        <f t="shared" si="0"/>
        <v>720</v>
      </c>
      <c r="K19">
        <f t="shared" si="1"/>
        <v>360</v>
      </c>
    </row>
    <row r="20" spans="1:11" ht="15.75">
      <c r="A20" t="s">
        <v>42</v>
      </c>
      <c r="B20" t="s">
        <v>117</v>
      </c>
      <c r="C20" t="s">
        <v>87</v>
      </c>
      <c r="D20">
        <v>360</v>
      </c>
      <c r="E20" s="7">
        <v>360</v>
      </c>
      <c r="G20" s="7"/>
      <c r="H20" s="7"/>
      <c r="I20" s="7"/>
      <c r="J20">
        <f t="shared" si="0"/>
        <v>720</v>
      </c>
      <c r="K20">
        <f t="shared" si="1"/>
        <v>360</v>
      </c>
    </row>
    <row r="21" spans="1:11" ht="15.75">
      <c r="A21" t="s">
        <v>43</v>
      </c>
      <c r="B21" t="s">
        <v>149</v>
      </c>
      <c r="C21" t="s">
        <v>80</v>
      </c>
      <c r="D21" s="7">
        <v>364</v>
      </c>
      <c r="E21">
        <v>355</v>
      </c>
      <c r="G21" s="7"/>
      <c r="H21" s="7"/>
      <c r="I21" s="7"/>
      <c r="J21">
        <f t="shared" si="0"/>
        <v>719</v>
      </c>
      <c r="K21">
        <f t="shared" si="1"/>
        <v>359.5</v>
      </c>
    </row>
    <row r="22" spans="1:11" ht="15.75">
      <c r="A22" t="s">
        <v>44</v>
      </c>
      <c r="B22" t="s">
        <v>176</v>
      </c>
      <c r="C22" t="s">
        <v>174</v>
      </c>
      <c r="D22">
        <v>364</v>
      </c>
      <c r="E22">
        <v>355</v>
      </c>
      <c r="F22" s="7"/>
      <c r="G22" s="7"/>
      <c r="H22" s="7"/>
      <c r="I22" s="7"/>
      <c r="J22">
        <f t="shared" si="0"/>
        <v>719</v>
      </c>
      <c r="K22">
        <f t="shared" si="1"/>
        <v>359.5</v>
      </c>
    </row>
    <row r="23" spans="1:11" ht="15.75">
      <c r="A23" t="s">
        <v>45</v>
      </c>
      <c r="B23" t="s">
        <v>219</v>
      </c>
      <c r="C23" t="s">
        <v>156</v>
      </c>
      <c r="D23">
        <v>361</v>
      </c>
      <c r="E23" s="7">
        <v>355</v>
      </c>
      <c r="F23" s="7"/>
      <c r="G23" s="7"/>
      <c r="H23" s="7"/>
      <c r="I23" s="7"/>
      <c r="J23">
        <f t="shared" si="0"/>
        <v>716</v>
      </c>
      <c r="K23">
        <f>AVERAGE(D23:I23)</f>
        <v>358</v>
      </c>
    </row>
    <row r="24" spans="1:11" ht="15.75">
      <c r="A24" t="s">
        <v>77</v>
      </c>
      <c r="B24" t="s">
        <v>190</v>
      </c>
      <c r="C24" t="s">
        <v>162</v>
      </c>
      <c r="D24" s="7">
        <v>349</v>
      </c>
      <c r="E24">
        <v>366</v>
      </c>
      <c r="H24" s="7"/>
      <c r="I24" s="7"/>
      <c r="J24">
        <f t="shared" si="0"/>
        <v>715</v>
      </c>
      <c r="K24">
        <f t="shared" si="1"/>
        <v>357.5</v>
      </c>
    </row>
    <row r="25" spans="1:11" ht="15.75">
      <c r="A25" t="s">
        <v>46</v>
      </c>
      <c r="B25" t="s">
        <v>146</v>
      </c>
      <c r="C25" t="s">
        <v>142</v>
      </c>
      <c r="D25">
        <v>355</v>
      </c>
      <c r="E25" s="7">
        <v>354</v>
      </c>
      <c r="F25" s="7"/>
      <c r="G25" s="7"/>
      <c r="H25" s="7"/>
      <c r="I25" s="7"/>
      <c r="J25">
        <f t="shared" si="0"/>
        <v>709</v>
      </c>
      <c r="K25">
        <f t="shared" si="1"/>
        <v>354.5</v>
      </c>
    </row>
    <row r="26" spans="1:11" ht="15.75">
      <c r="A26" t="s">
        <v>47</v>
      </c>
      <c r="B26" t="s">
        <v>168</v>
      </c>
      <c r="C26" t="s">
        <v>78</v>
      </c>
      <c r="D26">
        <v>353</v>
      </c>
      <c r="E26">
        <v>355</v>
      </c>
      <c r="G26" s="7"/>
      <c r="H26" s="7"/>
      <c r="I26" s="7"/>
      <c r="J26">
        <f t="shared" si="0"/>
        <v>708</v>
      </c>
      <c r="K26">
        <f t="shared" si="1"/>
        <v>354</v>
      </c>
    </row>
    <row r="27" spans="1:11" ht="15.75">
      <c r="A27" t="s">
        <v>48</v>
      </c>
      <c r="B27" t="s">
        <v>173</v>
      </c>
      <c r="C27" t="s">
        <v>131</v>
      </c>
      <c r="D27" s="7">
        <v>366</v>
      </c>
      <c r="E27" s="7">
        <v>342</v>
      </c>
      <c r="F27" s="7"/>
      <c r="G27" s="7"/>
      <c r="H27" s="7"/>
      <c r="I27" s="7"/>
      <c r="J27">
        <f t="shared" si="0"/>
        <v>708</v>
      </c>
      <c r="K27">
        <f t="shared" si="1"/>
        <v>354</v>
      </c>
    </row>
    <row r="28" spans="1:11" ht="15.75">
      <c r="A28" t="s">
        <v>49</v>
      </c>
      <c r="B28" t="s">
        <v>25</v>
      </c>
      <c r="C28" t="s">
        <v>26</v>
      </c>
      <c r="D28">
        <v>355</v>
      </c>
      <c r="E28" s="7">
        <v>353</v>
      </c>
      <c r="F28" s="7"/>
      <c r="G28" s="7"/>
      <c r="H28" s="7"/>
      <c r="I28" s="7"/>
      <c r="J28">
        <f t="shared" si="0"/>
        <v>708</v>
      </c>
      <c r="K28">
        <f t="shared" si="1"/>
        <v>354</v>
      </c>
    </row>
    <row r="29" spans="1:11" ht="15.75">
      <c r="A29" t="s">
        <v>50</v>
      </c>
      <c r="B29" t="s">
        <v>30</v>
      </c>
      <c r="C29" t="s">
        <v>29</v>
      </c>
      <c r="D29">
        <v>355</v>
      </c>
      <c r="E29">
        <v>353</v>
      </c>
      <c r="F29" s="7"/>
      <c r="G29" s="7"/>
      <c r="H29" s="7"/>
      <c r="I29" s="7"/>
      <c r="J29">
        <f t="shared" si="0"/>
        <v>708</v>
      </c>
      <c r="K29">
        <f t="shared" si="1"/>
        <v>354</v>
      </c>
    </row>
    <row r="30" spans="1:11" ht="15.75">
      <c r="A30" t="s">
        <v>51</v>
      </c>
      <c r="B30" t="s">
        <v>110</v>
      </c>
      <c r="C30" t="s">
        <v>89</v>
      </c>
      <c r="D30">
        <v>344</v>
      </c>
      <c r="E30" s="7">
        <v>363</v>
      </c>
      <c r="F30" s="7"/>
      <c r="G30" s="7"/>
      <c r="H30" s="7"/>
      <c r="I30" s="7"/>
      <c r="J30">
        <f t="shared" si="0"/>
        <v>707</v>
      </c>
      <c r="K30">
        <f t="shared" si="1"/>
        <v>353.5</v>
      </c>
    </row>
    <row r="31" spans="1:11" ht="15.75">
      <c r="A31" t="s">
        <v>52</v>
      </c>
      <c r="B31" t="s">
        <v>157</v>
      </c>
      <c r="C31" t="s">
        <v>156</v>
      </c>
      <c r="D31" s="7">
        <v>361</v>
      </c>
      <c r="E31" s="7">
        <v>345</v>
      </c>
      <c r="F31" s="7"/>
      <c r="G31" s="7"/>
      <c r="H31" s="7"/>
      <c r="I31" s="7"/>
      <c r="J31">
        <f t="shared" si="0"/>
        <v>706</v>
      </c>
      <c r="K31">
        <f t="shared" si="1"/>
        <v>353</v>
      </c>
    </row>
    <row r="32" spans="1:11" ht="15.75">
      <c r="A32" t="s">
        <v>53</v>
      </c>
      <c r="B32" t="s">
        <v>164</v>
      </c>
      <c r="C32" t="s">
        <v>152</v>
      </c>
      <c r="D32">
        <v>355</v>
      </c>
      <c r="E32">
        <v>350</v>
      </c>
      <c r="F32" s="7"/>
      <c r="G32" s="7"/>
      <c r="H32" s="7"/>
      <c r="I32" s="7"/>
      <c r="J32">
        <f t="shared" si="0"/>
        <v>705</v>
      </c>
      <c r="K32">
        <f t="shared" si="1"/>
        <v>352.5</v>
      </c>
    </row>
    <row r="33" spans="1:11" ht="15.75">
      <c r="A33" t="s">
        <v>54</v>
      </c>
      <c r="B33" t="s">
        <v>207</v>
      </c>
      <c r="C33" t="s">
        <v>206</v>
      </c>
      <c r="D33" s="7">
        <v>358</v>
      </c>
      <c r="E33" s="7">
        <v>347</v>
      </c>
      <c r="F33" s="7"/>
      <c r="H33" s="7"/>
      <c r="I33" s="7"/>
      <c r="J33">
        <f t="shared" si="0"/>
        <v>705</v>
      </c>
      <c r="K33">
        <f t="shared" si="1"/>
        <v>352.5</v>
      </c>
    </row>
    <row r="34" spans="1:11" ht="15.75">
      <c r="A34" t="s">
        <v>55</v>
      </c>
      <c r="B34" t="s">
        <v>163</v>
      </c>
      <c r="C34" t="s">
        <v>162</v>
      </c>
      <c r="D34">
        <v>356</v>
      </c>
      <c r="E34" s="7">
        <v>347</v>
      </c>
      <c r="G34" s="7"/>
      <c r="H34" s="7"/>
      <c r="I34" s="7"/>
      <c r="J34">
        <f t="shared" si="0"/>
        <v>703</v>
      </c>
      <c r="K34">
        <f t="shared" si="1"/>
        <v>351.5</v>
      </c>
    </row>
    <row r="35" spans="1:11" ht="15.75">
      <c r="A35" t="s">
        <v>56</v>
      </c>
      <c r="B35" t="s">
        <v>177</v>
      </c>
      <c r="C35" t="s">
        <v>174</v>
      </c>
      <c r="D35" s="7">
        <v>358</v>
      </c>
      <c r="E35" s="7">
        <v>344</v>
      </c>
      <c r="F35" s="7"/>
      <c r="G35" s="7"/>
      <c r="H35" s="7"/>
      <c r="I35" s="7"/>
      <c r="J35">
        <f t="shared" si="0"/>
        <v>702</v>
      </c>
      <c r="K35">
        <f t="shared" si="1"/>
        <v>351</v>
      </c>
    </row>
    <row r="36" spans="1:11" ht="15.75">
      <c r="A36" t="s">
        <v>57</v>
      </c>
      <c r="B36" t="s">
        <v>161</v>
      </c>
      <c r="C36" t="s">
        <v>80</v>
      </c>
      <c r="D36">
        <v>347</v>
      </c>
      <c r="E36" s="7">
        <v>355</v>
      </c>
      <c r="G36" s="7"/>
      <c r="H36" s="7"/>
      <c r="I36" s="7"/>
      <c r="J36">
        <f t="shared" si="0"/>
        <v>702</v>
      </c>
      <c r="K36">
        <f t="shared" si="1"/>
        <v>351</v>
      </c>
    </row>
    <row r="37" spans="1:11" ht="15.75">
      <c r="A37" t="s">
        <v>58</v>
      </c>
      <c r="B37" t="s">
        <v>166</v>
      </c>
      <c r="C37" s="7" t="s">
        <v>152</v>
      </c>
      <c r="D37" s="7">
        <v>344</v>
      </c>
      <c r="E37">
        <v>357</v>
      </c>
      <c r="F37" s="7"/>
      <c r="G37" s="7"/>
      <c r="H37" s="7"/>
      <c r="I37" s="7"/>
      <c r="J37">
        <f aca="true" t="shared" si="2" ref="J37:J68">SUM(D37:I37)</f>
        <v>701</v>
      </c>
      <c r="K37">
        <f t="shared" si="1"/>
        <v>350.5</v>
      </c>
    </row>
    <row r="38" spans="1:11" ht="15.75">
      <c r="A38" t="s">
        <v>59</v>
      </c>
      <c r="B38" t="s">
        <v>205</v>
      </c>
      <c r="C38" t="s">
        <v>206</v>
      </c>
      <c r="D38" s="7">
        <v>350</v>
      </c>
      <c r="E38" s="7">
        <v>351</v>
      </c>
      <c r="G38" s="7"/>
      <c r="H38" s="7"/>
      <c r="I38" s="7"/>
      <c r="J38">
        <f t="shared" si="2"/>
        <v>701</v>
      </c>
      <c r="K38">
        <f t="shared" si="1"/>
        <v>350.5</v>
      </c>
    </row>
    <row r="39" spans="1:11" ht="15.75">
      <c r="A39" t="s">
        <v>60</v>
      </c>
      <c r="B39" t="s">
        <v>158</v>
      </c>
      <c r="C39" t="s">
        <v>156</v>
      </c>
      <c r="D39" s="7">
        <v>353</v>
      </c>
      <c r="E39">
        <v>347</v>
      </c>
      <c r="F39" s="7"/>
      <c r="G39" s="7"/>
      <c r="H39" s="7"/>
      <c r="I39" s="7"/>
      <c r="J39">
        <f t="shared" si="2"/>
        <v>700</v>
      </c>
      <c r="K39">
        <f t="shared" si="1"/>
        <v>350</v>
      </c>
    </row>
    <row r="40" spans="1:11" ht="15.75">
      <c r="A40" t="s">
        <v>61</v>
      </c>
      <c r="B40" t="s">
        <v>160</v>
      </c>
      <c r="C40" t="s">
        <v>131</v>
      </c>
      <c r="D40">
        <v>344</v>
      </c>
      <c r="E40">
        <v>356</v>
      </c>
      <c r="G40" s="7"/>
      <c r="H40" s="7"/>
      <c r="I40" s="7"/>
      <c r="J40">
        <f t="shared" si="2"/>
        <v>700</v>
      </c>
      <c r="K40">
        <f t="shared" si="1"/>
        <v>350</v>
      </c>
    </row>
    <row r="41" spans="1:11" ht="15.75">
      <c r="A41" t="s">
        <v>62</v>
      </c>
      <c r="B41" t="s">
        <v>145</v>
      </c>
      <c r="C41" t="s">
        <v>28</v>
      </c>
      <c r="D41">
        <v>348</v>
      </c>
      <c r="E41">
        <v>349</v>
      </c>
      <c r="G41" s="7"/>
      <c r="H41" s="7"/>
      <c r="I41" s="7"/>
      <c r="J41">
        <f t="shared" si="2"/>
        <v>697</v>
      </c>
      <c r="K41">
        <f t="shared" si="1"/>
        <v>348.5</v>
      </c>
    </row>
    <row r="42" spans="1:11" ht="15.75">
      <c r="A42" t="s">
        <v>63</v>
      </c>
      <c r="B42" s="6" t="s">
        <v>211</v>
      </c>
      <c r="C42" s="6" t="s">
        <v>199</v>
      </c>
      <c r="D42" s="7">
        <v>348</v>
      </c>
      <c r="E42" s="7">
        <v>348</v>
      </c>
      <c r="F42" s="7"/>
      <c r="G42" s="7"/>
      <c r="H42" s="7"/>
      <c r="I42" s="7"/>
      <c r="J42">
        <f t="shared" si="2"/>
        <v>696</v>
      </c>
      <c r="K42">
        <f t="shared" si="1"/>
        <v>348</v>
      </c>
    </row>
    <row r="43" spans="1:11" ht="15.75">
      <c r="A43" t="s">
        <v>64</v>
      </c>
      <c r="B43" t="s">
        <v>189</v>
      </c>
      <c r="C43" t="s">
        <v>26</v>
      </c>
      <c r="D43">
        <v>343</v>
      </c>
      <c r="E43" s="7">
        <v>352</v>
      </c>
      <c r="F43" s="7"/>
      <c r="G43" s="7"/>
      <c r="H43" s="7"/>
      <c r="I43" s="7"/>
      <c r="J43">
        <f t="shared" si="2"/>
        <v>695</v>
      </c>
      <c r="K43">
        <f t="shared" si="1"/>
        <v>347.5</v>
      </c>
    </row>
    <row r="44" spans="1:11" ht="15.75">
      <c r="A44" t="s">
        <v>65</v>
      </c>
      <c r="B44" t="s">
        <v>201</v>
      </c>
      <c r="C44" t="s">
        <v>202</v>
      </c>
      <c r="D44">
        <v>350</v>
      </c>
      <c r="E44" s="7">
        <v>344</v>
      </c>
      <c r="F44" s="7"/>
      <c r="G44" s="7"/>
      <c r="I44" s="7"/>
      <c r="J44">
        <f t="shared" si="2"/>
        <v>694</v>
      </c>
      <c r="K44">
        <f t="shared" si="1"/>
        <v>347</v>
      </c>
    </row>
    <row r="45" spans="1:11" ht="15.75">
      <c r="A45" t="s">
        <v>66</v>
      </c>
      <c r="B45" t="s">
        <v>169</v>
      </c>
      <c r="C45" t="s">
        <v>162</v>
      </c>
      <c r="D45">
        <v>347</v>
      </c>
      <c r="E45" s="7">
        <v>347</v>
      </c>
      <c r="F45" s="7"/>
      <c r="G45" s="7"/>
      <c r="H45" s="7"/>
      <c r="I45" s="7"/>
      <c r="J45">
        <f t="shared" si="2"/>
        <v>694</v>
      </c>
      <c r="K45">
        <f t="shared" si="1"/>
        <v>347</v>
      </c>
    </row>
    <row r="46" spans="1:11" ht="15.75">
      <c r="A46" t="s">
        <v>67</v>
      </c>
      <c r="B46" t="s">
        <v>31</v>
      </c>
      <c r="C46" t="s">
        <v>32</v>
      </c>
      <c r="D46">
        <v>344</v>
      </c>
      <c r="E46">
        <v>349</v>
      </c>
      <c r="F46" s="7"/>
      <c r="G46" s="7"/>
      <c r="H46" s="7"/>
      <c r="I46" s="7"/>
      <c r="J46">
        <f t="shared" si="2"/>
        <v>693</v>
      </c>
      <c r="K46">
        <f t="shared" si="1"/>
        <v>346.5</v>
      </c>
    </row>
    <row r="47" spans="1:11" ht="15.75">
      <c r="A47" t="s">
        <v>68</v>
      </c>
      <c r="B47" t="s">
        <v>135</v>
      </c>
      <c r="C47" t="s">
        <v>131</v>
      </c>
      <c r="D47">
        <v>349</v>
      </c>
      <c r="E47">
        <v>344</v>
      </c>
      <c r="G47" s="7"/>
      <c r="H47" s="7"/>
      <c r="I47" s="7"/>
      <c r="J47">
        <f t="shared" si="2"/>
        <v>693</v>
      </c>
      <c r="K47">
        <f t="shared" si="1"/>
        <v>346.5</v>
      </c>
    </row>
    <row r="48" spans="1:11" ht="15.75">
      <c r="A48" t="s">
        <v>69</v>
      </c>
      <c r="B48" t="s">
        <v>136</v>
      </c>
      <c r="C48" t="s">
        <v>32</v>
      </c>
      <c r="D48">
        <v>350</v>
      </c>
      <c r="E48" s="7">
        <v>342</v>
      </c>
      <c r="F48" s="7"/>
      <c r="G48" s="7"/>
      <c r="H48" s="7"/>
      <c r="I48" s="7"/>
      <c r="J48">
        <f t="shared" si="2"/>
        <v>692</v>
      </c>
      <c r="K48">
        <f t="shared" si="1"/>
        <v>346</v>
      </c>
    </row>
    <row r="49" spans="1:13" ht="15.75">
      <c r="A49" t="s">
        <v>70</v>
      </c>
      <c r="B49" t="s">
        <v>140</v>
      </c>
      <c r="C49" t="s">
        <v>80</v>
      </c>
      <c r="D49">
        <v>324</v>
      </c>
      <c r="E49">
        <v>366</v>
      </c>
      <c r="F49" s="7"/>
      <c r="G49" s="7"/>
      <c r="H49" s="7"/>
      <c r="I49" s="7"/>
      <c r="J49">
        <f t="shared" si="2"/>
        <v>690</v>
      </c>
      <c r="K49">
        <f t="shared" si="1"/>
        <v>345</v>
      </c>
      <c r="M49" s="6"/>
    </row>
    <row r="50" spans="1:11" ht="15.75">
      <c r="A50" t="s">
        <v>71</v>
      </c>
      <c r="B50" t="s">
        <v>193</v>
      </c>
      <c r="C50" t="s">
        <v>194</v>
      </c>
      <c r="D50" s="7">
        <v>341</v>
      </c>
      <c r="E50">
        <v>348</v>
      </c>
      <c r="F50" s="7"/>
      <c r="G50" s="7"/>
      <c r="H50" s="7"/>
      <c r="I50" s="7"/>
      <c r="J50">
        <f t="shared" si="2"/>
        <v>689</v>
      </c>
      <c r="K50">
        <f t="shared" si="1"/>
        <v>344.5</v>
      </c>
    </row>
    <row r="51" spans="1:13" ht="15.75">
      <c r="A51" t="s">
        <v>72</v>
      </c>
      <c r="B51" t="s">
        <v>172</v>
      </c>
      <c r="C51" t="s">
        <v>29</v>
      </c>
      <c r="D51">
        <v>344</v>
      </c>
      <c r="E51" s="7">
        <v>344</v>
      </c>
      <c r="G51" s="7"/>
      <c r="H51" s="7"/>
      <c r="I51" s="7"/>
      <c r="J51">
        <f t="shared" si="2"/>
        <v>688</v>
      </c>
      <c r="K51">
        <f t="shared" si="1"/>
        <v>344</v>
      </c>
      <c r="M51" s="6"/>
    </row>
    <row r="52" spans="1:11" ht="15.75">
      <c r="A52" t="s">
        <v>73</v>
      </c>
      <c r="B52" t="s">
        <v>148</v>
      </c>
      <c r="C52" t="s">
        <v>142</v>
      </c>
      <c r="D52">
        <v>320</v>
      </c>
      <c r="E52" s="7">
        <v>364</v>
      </c>
      <c r="G52" s="7"/>
      <c r="H52" s="7"/>
      <c r="I52" s="7"/>
      <c r="J52">
        <f t="shared" si="2"/>
        <v>684</v>
      </c>
      <c r="K52">
        <f t="shared" si="1"/>
        <v>342</v>
      </c>
    </row>
    <row r="53" spans="1:11" ht="15.75">
      <c r="A53" t="s">
        <v>74</v>
      </c>
      <c r="B53" t="s">
        <v>188</v>
      </c>
      <c r="C53" t="s">
        <v>152</v>
      </c>
      <c r="D53">
        <v>337</v>
      </c>
      <c r="E53">
        <v>346</v>
      </c>
      <c r="F53" s="7"/>
      <c r="G53" s="7"/>
      <c r="H53" s="7"/>
      <c r="I53" s="7"/>
      <c r="J53">
        <f t="shared" si="2"/>
        <v>683</v>
      </c>
      <c r="K53">
        <f t="shared" si="1"/>
        <v>341.5</v>
      </c>
    </row>
    <row r="54" spans="1:11" ht="15.75">
      <c r="A54" t="s">
        <v>75</v>
      </c>
      <c r="B54" t="s">
        <v>183</v>
      </c>
      <c r="C54" t="s">
        <v>180</v>
      </c>
      <c r="D54">
        <v>342</v>
      </c>
      <c r="E54">
        <v>341</v>
      </c>
      <c r="G54" s="7"/>
      <c r="H54" s="7"/>
      <c r="I54" s="7"/>
      <c r="J54">
        <f t="shared" si="2"/>
        <v>683</v>
      </c>
      <c r="K54">
        <f t="shared" si="1"/>
        <v>341.5</v>
      </c>
    </row>
    <row r="55" spans="1:11" ht="15.75">
      <c r="A55" t="s">
        <v>76</v>
      </c>
      <c r="B55" t="s">
        <v>182</v>
      </c>
      <c r="C55" t="s">
        <v>180</v>
      </c>
      <c r="D55">
        <v>340</v>
      </c>
      <c r="E55">
        <v>341</v>
      </c>
      <c r="G55" s="7"/>
      <c r="H55" s="7"/>
      <c r="I55" s="7"/>
      <c r="J55">
        <f t="shared" si="2"/>
        <v>681</v>
      </c>
      <c r="K55">
        <f t="shared" si="1"/>
        <v>340.5</v>
      </c>
    </row>
    <row r="56" spans="1:11" ht="15.75">
      <c r="A56" t="s">
        <v>82</v>
      </c>
      <c r="B56" t="s">
        <v>195</v>
      </c>
      <c r="C56" t="s">
        <v>194</v>
      </c>
      <c r="D56" s="7">
        <v>339</v>
      </c>
      <c r="E56" s="7">
        <v>341</v>
      </c>
      <c r="F56" s="7"/>
      <c r="G56" s="7"/>
      <c r="H56" s="7"/>
      <c r="I56" s="7"/>
      <c r="J56">
        <f t="shared" si="2"/>
        <v>680</v>
      </c>
      <c r="K56">
        <f t="shared" si="1"/>
        <v>340</v>
      </c>
    </row>
    <row r="57" spans="1:11" ht="15.75">
      <c r="A57" t="s">
        <v>83</v>
      </c>
      <c r="B57" t="s">
        <v>187</v>
      </c>
      <c r="C57" t="s">
        <v>28</v>
      </c>
      <c r="D57">
        <v>335</v>
      </c>
      <c r="E57" s="7">
        <v>345</v>
      </c>
      <c r="G57" s="7"/>
      <c r="H57" s="7"/>
      <c r="I57" s="7"/>
      <c r="J57">
        <f t="shared" si="2"/>
        <v>680</v>
      </c>
      <c r="K57">
        <f t="shared" si="1"/>
        <v>340</v>
      </c>
    </row>
    <row r="58" spans="1:11" ht="15.75">
      <c r="A58" t="s">
        <v>84</v>
      </c>
      <c r="B58" t="s">
        <v>213</v>
      </c>
      <c r="C58" t="s">
        <v>199</v>
      </c>
      <c r="D58">
        <v>344</v>
      </c>
      <c r="E58" s="7">
        <v>334</v>
      </c>
      <c r="G58" s="7"/>
      <c r="H58" s="7"/>
      <c r="I58" s="7"/>
      <c r="J58">
        <f t="shared" si="2"/>
        <v>678</v>
      </c>
      <c r="K58">
        <f t="shared" si="1"/>
        <v>339</v>
      </c>
    </row>
    <row r="59" spans="1:11" ht="15.75">
      <c r="A59" t="s">
        <v>85</v>
      </c>
      <c r="B59" t="s">
        <v>186</v>
      </c>
      <c r="C59" t="s">
        <v>28</v>
      </c>
      <c r="D59" s="7">
        <v>330</v>
      </c>
      <c r="E59" s="7">
        <v>346</v>
      </c>
      <c r="F59" s="7"/>
      <c r="H59" s="7"/>
      <c r="I59" s="7"/>
      <c r="J59">
        <f t="shared" si="2"/>
        <v>676</v>
      </c>
      <c r="K59">
        <f t="shared" si="1"/>
        <v>338</v>
      </c>
    </row>
    <row r="60" spans="1:11" ht="15.75">
      <c r="A60" t="s">
        <v>86</v>
      </c>
      <c r="B60" t="s">
        <v>150</v>
      </c>
      <c r="C60" t="s">
        <v>137</v>
      </c>
      <c r="D60">
        <v>341</v>
      </c>
      <c r="E60" s="7">
        <v>331</v>
      </c>
      <c r="I60" s="7"/>
      <c r="J60">
        <f t="shared" si="2"/>
        <v>672</v>
      </c>
      <c r="K60">
        <f t="shared" si="1"/>
        <v>336</v>
      </c>
    </row>
    <row r="61" spans="1:11" ht="15.75">
      <c r="A61" t="s">
        <v>91</v>
      </c>
      <c r="B61" t="s">
        <v>132</v>
      </c>
      <c r="C61" t="s">
        <v>89</v>
      </c>
      <c r="D61">
        <v>345</v>
      </c>
      <c r="E61" s="7">
        <v>326</v>
      </c>
      <c r="F61" s="7"/>
      <c r="G61" s="7"/>
      <c r="H61" s="7"/>
      <c r="I61" s="7"/>
      <c r="J61">
        <f t="shared" si="2"/>
        <v>671</v>
      </c>
      <c r="K61">
        <f t="shared" si="1"/>
        <v>335.5</v>
      </c>
    </row>
    <row r="62" spans="1:11" ht="15.75">
      <c r="A62" t="s">
        <v>92</v>
      </c>
      <c r="B62" t="s">
        <v>181</v>
      </c>
      <c r="C62" t="s">
        <v>180</v>
      </c>
      <c r="D62">
        <v>329</v>
      </c>
      <c r="E62">
        <v>340</v>
      </c>
      <c r="G62" s="7"/>
      <c r="H62" s="7"/>
      <c r="I62" s="7"/>
      <c r="J62">
        <f t="shared" si="2"/>
        <v>669</v>
      </c>
      <c r="K62">
        <f t="shared" si="1"/>
        <v>334.5</v>
      </c>
    </row>
    <row r="63" spans="1:11" ht="15.75">
      <c r="A63" t="s">
        <v>96</v>
      </c>
      <c r="B63" t="s">
        <v>218</v>
      </c>
      <c r="C63" t="s">
        <v>131</v>
      </c>
      <c r="D63" s="7">
        <v>349</v>
      </c>
      <c r="E63" s="7">
        <v>318</v>
      </c>
      <c r="F63" s="7"/>
      <c r="G63" s="7"/>
      <c r="H63" s="7"/>
      <c r="I63" s="7"/>
      <c r="J63">
        <f t="shared" si="2"/>
        <v>667</v>
      </c>
      <c r="K63">
        <f t="shared" si="1"/>
        <v>333.5</v>
      </c>
    </row>
    <row r="64" spans="1:11" ht="15.75">
      <c r="A64" t="s">
        <v>97</v>
      </c>
      <c r="B64" t="s">
        <v>192</v>
      </c>
      <c r="C64" t="s">
        <v>29</v>
      </c>
      <c r="D64" s="7">
        <v>332</v>
      </c>
      <c r="E64" s="7">
        <v>335</v>
      </c>
      <c r="F64" s="7"/>
      <c r="G64" s="7"/>
      <c r="H64" s="7"/>
      <c r="I64" s="7"/>
      <c r="J64">
        <f t="shared" si="2"/>
        <v>667</v>
      </c>
      <c r="K64">
        <f t="shared" si="1"/>
        <v>333.5</v>
      </c>
    </row>
    <row r="65" spans="1:11" ht="15.75">
      <c r="A65" t="s">
        <v>98</v>
      </c>
      <c r="B65" t="s">
        <v>128</v>
      </c>
      <c r="C65" t="s">
        <v>127</v>
      </c>
      <c r="D65">
        <v>325</v>
      </c>
      <c r="E65">
        <v>338</v>
      </c>
      <c r="F65" s="7"/>
      <c r="G65" s="7"/>
      <c r="H65" s="7"/>
      <c r="I65" s="7"/>
      <c r="J65">
        <f t="shared" si="2"/>
        <v>663</v>
      </c>
      <c r="K65">
        <f t="shared" si="1"/>
        <v>331.5</v>
      </c>
    </row>
    <row r="66" spans="1:11" ht="15.75">
      <c r="A66" t="s">
        <v>99</v>
      </c>
      <c r="B66" t="s">
        <v>212</v>
      </c>
      <c r="C66" t="s">
        <v>199</v>
      </c>
      <c r="D66">
        <v>331</v>
      </c>
      <c r="E66" s="7">
        <v>328</v>
      </c>
      <c r="F66" s="7"/>
      <c r="G66" s="7"/>
      <c r="H66" s="7"/>
      <c r="I66" s="7"/>
      <c r="J66">
        <f t="shared" si="2"/>
        <v>659</v>
      </c>
      <c r="K66">
        <f t="shared" si="1"/>
        <v>329.5</v>
      </c>
    </row>
    <row r="67" spans="1:11" ht="15.75">
      <c r="A67" t="s">
        <v>100</v>
      </c>
      <c r="B67" t="s">
        <v>90</v>
      </c>
      <c r="C67" t="s">
        <v>87</v>
      </c>
      <c r="D67">
        <v>318</v>
      </c>
      <c r="E67" s="7">
        <v>338</v>
      </c>
      <c r="G67" s="7"/>
      <c r="H67" s="7"/>
      <c r="I67" s="7"/>
      <c r="J67">
        <f t="shared" si="2"/>
        <v>656</v>
      </c>
      <c r="K67">
        <f t="shared" si="1"/>
        <v>328</v>
      </c>
    </row>
    <row r="68" spans="1:11" ht="15.75">
      <c r="A68" t="s">
        <v>101</v>
      </c>
      <c r="B68" t="s">
        <v>147</v>
      </c>
      <c r="C68" t="s">
        <v>142</v>
      </c>
      <c r="D68" s="7">
        <v>318</v>
      </c>
      <c r="E68" s="7">
        <v>333</v>
      </c>
      <c r="H68" s="7"/>
      <c r="I68" s="7"/>
      <c r="J68">
        <f t="shared" si="2"/>
        <v>651</v>
      </c>
      <c r="K68">
        <f t="shared" si="1"/>
        <v>325.5</v>
      </c>
    </row>
    <row r="69" spans="1:11" ht="15.75">
      <c r="A69" t="s">
        <v>102</v>
      </c>
      <c r="B69" t="s">
        <v>175</v>
      </c>
      <c r="C69" t="s">
        <v>174</v>
      </c>
      <c r="D69">
        <v>313</v>
      </c>
      <c r="E69">
        <v>335</v>
      </c>
      <c r="H69" s="7"/>
      <c r="I69" s="7"/>
      <c r="J69">
        <f aca="true" t="shared" si="3" ref="J69:J88">SUM(D69:I69)</f>
        <v>648</v>
      </c>
      <c r="K69">
        <f t="shared" si="1"/>
        <v>324</v>
      </c>
    </row>
    <row r="70" spans="1:11" ht="15.75">
      <c r="A70" t="s">
        <v>103</v>
      </c>
      <c r="B70" t="s">
        <v>129</v>
      </c>
      <c r="C70" t="s">
        <v>127</v>
      </c>
      <c r="D70">
        <v>322</v>
      </c>
      <c r="E70" s="7">
        <v>324</v>
      </c>
      <c r="F70" s="7"/>
      <c r="G70" s="7"/>
      <c r="H70" s="7"/>
      <c r="I70" s="7"/>
      <c r="J70">
        <f t="shared" si="3"/>
        <v>646</v>
      </c>
      <c r="K70">
        <f t="shared" si="1"/>
        <v>323</v>
      </c>
    </row>
    <row r="71" spans="1:11" ht="15.75">
      <c r="A71" t="s">
        <v>170</v>
      </c>
      <c r="B71" t="s">
        <v>214</v>
      </c>
      <c r="C71" t="s">
        <v>199</v>
      </c>
      <c r="D71" s="7">
        <v>326</v>
      </c>
      <c r="E71">
        <v>319</v>
      </c>
      <c r="F71" s="7"/>
      <c r="G71" s="7"/>
      <c r="H71" s="7"/>
      <c r="I71" s="7"/>
      <c r="J71">
        <f t="shared" si="3"/>
        <v>645</v>
      </c>
      <c r="K71">
        <f t="shared" si="1"/>
        <v>322.5</v>
      </c>
    </row>
    <row r="72" spans="1:11" ht="15.75">
      <c r="A72" t="s">
        <v>104</v>
      </c>
      <c r="B72" t="s">
        <v>203</v>
      </c>
      <c r="C72" t="s">
        <v>174</v>
      </c>
      <c r="D72" s="7">
        <v>325</v>
      </c>
      <c r="E72" s="7">
        <v>309</v>
      </c>
      <c r="H72" s="7"/>
      <c r="I72" s="7"/>
      <c r="J72">
        <f t="shared" si="3"/>
        <v>634</v>
      </c>
      <c r="K72">
        <f t="shared" si="1"/>
        <v>317</v>
      </c>
    </row>
    <row r="73" spans="1:11" ht="15.75">
      <c r="A73" t="s">
        <v>105</v>
      </c>
      <c r="B73" t="s">
        <v>108</v>
      </c>
      <c r="C73" t="s">
        <v>26</v>
      </c>
      <c r="D73">
        <v>328</v>
      </c>
      <c r="E73">
        <v>306</v>
      </c>
      <c r="G73" s="7"/>
      <c r="H73" s="7"/>
      <c r="I73" s="7"/>
      <c r="J73">
        <f t="shared" si="3"/>
        <v>634</v>
      </c>
      <c r="K73">
        <f aca="true" t="shared" si="4" ref="K73:K88">AVERAGE(D73:I73)</f>
        <v>317</v>
      </c>
    </row>
    <row r="74" spans="1:11" ht="15.75">
      <c r="A74" t="s">
        <v>106</v>
      </c>
      <c r="B74" t="s">
        <v>197</v>
      </c>
      <c r="C74" t="s">
        <v>194</v>
      </c>
      <c r="D74" s="7">
        <v>317</v>
      </c>
      <c r="E74" s="7">
        <v>316</v>
      </c>
      <c r="G74" s="7"/>
      <c r="H74" s="7"/>
      <c r="I74" s="7"/>
      <c r="J74">
        <f t="shared" si="3"/>
        <v>633</v>
      </c>
      <c r="K74">
        <f t="shared" si="4"/>
        <v>316.5</v>
      </c>
    </row>
    <row r="75" spans="1:11" ht="15.75">
      <c r="A75" t="s">
        <v>184</v>
      </c>
      <c r="B75" t="s">
        <v>208</v>
      </c>
      <c r="C75" t="s">
        <v>206</v>
      </c>
      <c r="D75" s="7">
        <v>306</v>
      </c>
      <c r="E75" s="7">
        <v>281</v>
      </c>
      <c r="G75" s="7"/>
      <c r="H75" s="7"/>
      <c r="I75" s="7"/>
      <c r="J75">
        <f t="shared" si="3"/>
        <v>587</v>
      </c>
      <c r="K75">
        <f t="shared" si="4"/>
        <v>293.5</v>
      </c>
    </row>
    <row r="76" spans="1:11" ht="15.75">
      <c r="A76" t="s">
        <v>107</v>
      </c>
      <c r="B76" t="s">
        <v>209</v>
      </c>
      <c r="C76" t="s">
        <v>210</v>
      </c>
      <c r="D76" s="7">
        <v>269</v>
      </c>
      <c r="E76" s="7">
        <v>304</v>
      </c>
      <c r="G76" s="7"/>
      <c r="H76" s="7"/>
      <c r="I76" s="7"/>
      <c r="J76">
        <f t="shared" si="3"/>
        <v>573</v>
      </c>
      <c r="K76">
        <f t="shared" si="4"/>
        <v>286.5</v>
      </c>
    </row>
    <row r="77" spans="1:11" ht="15.75">
      <c r="A77" t="s">
        <v>116</v>
      </c>
      <c r="B77" t="s">
        <v>215</v>
      </c>
      <c r="C77" t="s">
        <v>131</v>
      </c>
      <c r="D77" s="7">
        <v>357</v>
      </c>
      <c r="E77" s="7"/>
      <c r="F77" s="7"/>
      <c r="G77" s="7"/>
      <c r="H77" s="7"/>
      <c r="I77" s="7"/>
      <c r="J77">
        <f t="shared" si="3"/>
        <v>357</v>
      </c>
      <c r="K77">
        <f t="shared" si="4"/>
        <v>357</v>
      </c>
    </row>
    <row r="78" spans="1:11" ht="15.75">
      <c r="A78" t="s">
        <v>167</v>
      </c>
      <c r="B78" t="s">
        <v>224</v>
      </c>
      <c r="C78" t="s">
        <v>87</v>
      </c>
      <c r="D78" s="7"/>
      <c r="E78" s="7">
        <v>356</v>
      </c>
      <c r="F78" s="7"/>
      <c r="G78" s="7"/>
      <c r="H78" s="7"/>
      <c r="I78" s="7"/>
      <c r="J78">
        <f t="shared" si="3"/>
        <v>356</v>
      </c>
      <c r="K78">
        <f t="shared" si="4"/>
        <v>356</v>
      </c>
    </row>
    <row r="79" spans="1:11" ht="15.75">
      <c r="A79" t="s">
        <v>185</v>
      </c>
      <c r="B79" t="s">
        <v>230</v>
      </c>
      <c r="C79" t="s">
        <v>156</v>
      </c>
      <c r="E79">
        <v>351</v>
      </c>
      <c r="J79">
        <f t="shared" si="3"/>
        <v>351</v>
      </c>
      <c r="K79">
        <f t="shared" si="4"/>
        <v>351</v>
      </c>
    </row>
    <row r="80" spans="1:11" ht="15.75">
      <c r="A80" t="s">
        <v>204</v>
      </c>
      <c r="B80" t="s">
        <v>160</v>
      </c>
      <c r="C80" t="s">
        <v>131</v>
      </c>
      <c r="D80" s="7">
        <v>344</v>
      </c>
      <c r="E80" s="7"/>
      <c r="F80" s="7"/>
      <c r="H80" s="7"/>
      <c r="I80" s="7"/>
      <c r="J80">
        <f t="shared" si="3"/>
        <v>344</v>
      </c>
      <c r="K80">
        <f t="shared" si="4"/>
        <v>344</v>
      </c>
    </row>
    <row r="81" spans="1:11" ht="15.75">
      <c r="A81" t="s">
        <v>216</v>
      </c>
      <c r="B81" t="s">
        <v>221</v>
      </c>
      <c r="C81" t="s">
        <v>143</v>
      </c>
      <c r="D81" s="7"/>
      <c r="E81" s="7">
        <v>343</v>
      </c>
      <c r="F81" s="7"/>
      <c r="G81" s="7"/>
      <c r="H81" s="7"/>
      <c r="I81" s="7"/>
      <c r="J81">
        <f t="shared" si="3"/>
        <v>343</v>
      </c>
      <c r="K81">
        <f t="shared" si="4"/>
        <v>343</v>
      </c>
    </row>
    <row r="82" spans="1:11" ht="15.75">
      <c r="A82" t="s">
        <v>217</v>
      </c>
      <c r="B82" t="s">
        <v>232</v>
      </c>
      <c r="C82" t="s">
        <v>137</v>
      </c>
      <c r="E82">
        <v>340</v>
      </c>
      <c r="J82">
        <f t="shared" si="3"/>
        <v>340</v>
      </c>
      <c r="K82">
        <f t="shared" si="4"/>
        <v>340</v>
      </c>
    </row>
    <row r="83" spans="1:11" ht="15.75">
      <c r="A83" t="s">
        <v>222</v>
      </c>
      <c r="B83" t="s">
        <v>233</v>
      </c>
      <c r="C83" t="s">
        <v>206</v>
      </c>
      <c r="E83">
        <v>331</v>
      </c>
      <c r="J83">
        <f t="shared" si="3"/>
        <v>331</v>
      </c>
      <c r="K83">
        <f t="shared" si="4"/>
        <v>331</v>
      </c>
    </row>
    <row r="84" spans="1:11" ht="15.75">
      <c r="A84" t="s">
        <v>225</v>
      </c>
      <c r="B84" t="s">
        <v>139</v>
      </c>
      <c r="C84" t="s">
        <v>137</v>
      </c>
      <c r="D84">
        <v>327</v>
      </c>
      <c r="G84" s="7"/>
      <c r="H84" s="7"/>
      <c r="I84" s="7"/>
      <c r="J84">
        <f t="shared" si="3"/>
        <v>327</v>
      </c>
      <c r="K84">
        <f t="shared" si="4"/>
        <v>327</v>
      </c>
    </row>
    <row r="85" spans="1:11" ht="15.75">
      <c r="A85" t="s">
        <v>227</v>
      </c>
      <c r="B85" t="s">
        <v>179</v>
      </c>
      <c r="C85" t="s">
        <v>26</v>
      </c>
      <c r="D85">
        <v>324</v>
      </c>
      <c r="G85" s="7"/>
      <c r="H85" s="7"/>
      <c r="I85" s="7"/>
      <c r="J85">
        <f t="shared" si="3"/>
        <v>324</v>
      </c>
      <c r="K85">
        <f t="shared" si="4"/>
        <v>324</v>
      </c>
    </row>
    <row r="86" spans="1:11" ht="15.75">
      <c r="A86" t="s">
        <v>229</v>
      </c>
      <c r="B86" t="s">
        <v>220</v>
      </c>
      <c r="C86" t="s">
        <v>26</v>
      </c>
      <c r="D86" s="7">
        <v>316</v>
      </c>
      <c r="H86" s="7"/>
      <c r="I86" s="7"/>
      <c r="J86">
        <f t="shared" si="3"/>
        <v>316</v>
      </c>
      <c r="K86">
        <f t="shared" si="4"/>
        <v>316</v>
      </c>
    </row>
    <row r="87" spans="1:11" ht="15.75">
      <c r="A87" t="s">
        <v>235</v>
      </c>
      <c r="B87" t="s">
        <v>226</v>
      </c>
      <c r="C87" t="s">
        <v>228</v>
      </c>
      <c r="E87">
        <v>303</v>
      </c>
      <c r="J87">
        <f t="shared" si="3"/>
        <v>303</v>
      </c>
      <c r="K87">
        <f t="shared" si="4"/>
        <v>303</v>
      </c>
    </row>
    <row r="88" spans="1:11" ht="15.75">
      <c r="A88" t="s">
        <v>234</v>
      </c>
      <c r="B88" t="s">
        <v>178</v>
      </c>
      <c r="C88" t="s">
        <v>26</v>
      </c>
      <c r="D88" s="7">
        <v>284</v>
      </c>
      <c r="E88" s="7"/>
      <c r="F88" s="7"/>
      <c r="G88" s="7"/>
      <c r="H88" s="7"/>
      <c r="I88" s="7"/>
      <c r="J88">
        <f t="shared" si="3"/>
        <v>284</v>
      </c>
      <c r="K88">
        <f t="shared" si="4"/>
        <v>284</v>
      </c>
    </row>
  </sheetData>
  <mergeCells count="2">
    <mergeCell ref="A1:K1"/>
    <mergeCell ref="A2:K2"/>
  </mergeCells>
  <printOptions/>
  <pageMargins left="0.85" right="0.5905511811023623" top="1.66" bottom="0.83" header="0.8" footer="0.2755905511811024"/>
  <pageSetup fitToHeight="0" fitToWidth="1" horizontalDpi="300" verticalDpi="300" orientation="portrait" paperSize="9" scale="77" r:id="rId3"/>
  <headerFooter alignWithMargins="0">
    <oddFooter>&amp;LRWL Lupi&amp;CAlfons Herbst Tel.02751/51980&amp;R26.10.2010</oddFooter>
  </headerFooter>
  <rowBreaks count="1" manualBreakCount="1">
    <brk id="5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 Herbst</dc:creator>
  <cp:keywords/>
  <dc:description/>
  <cp:lastModifiedBy>Alfons</cp:lastModifiedBy>
  <cp:lastPrinted>2010-10-26T12:26:22Z</cp:lastPrinted>
  <dcterms:created xsi:type="dcterms:W3CDTF">2001-10-10T11:33:08Z</dcterms:created>
  <dcterms:modified xsi:type="dcterms:W3CDTF">2010-11-24T19:35:04Z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